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ecchio PC\DATI\A SCUOLA 2014-2015\Gruppo disciplinare\programmazione annuale\"/>
    </mc:Choice>
  </mc:AlternateContent>
  <bookViews>
    <workbookView xWindow="0" yWindow="0" windowWidth="20490" windowHeight="7155"/>
  </bookViews>
  <sheets>
    <sheet name="Verifica 0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M34" i="1" s="1"/>
  <c r="N34" i="1" s="1"/>
  <c r="P34" i="1" s="1"/>
  <c r="N33" i="1"/>
  <c r="P33" i="1" s="1"/>
  <c r="M33" i="1"/>
  <c r="L33" i="1"/>
  <c r="L32" i="1"/>
  <c r="M32" i="1" s="1"/>
  <c r="N32" i="1" s="1"/>
  <c r="P32" i="1" s="1"/>
  <c r="L31" i="1"/>
  <c r="M31" i="1" s="1"/>
  <c r="N31" i="1" s="1"/>
  <c r="P31" i="1" s="1"/>
  <c r="M30" i="1"/>
  <c r="N30" i="1" s="1"/>
  <c r="P30" i="1" s="1"/>
  <c r="L30" i="1"/>
  <c r="M29" i="1"/>
  <c r="N29" i="1" s="1"/>
  <c r="P29" i="1" s="1"/>
  <c r="L29" i="1"/>
  <c r="L28" i="1"/>
  <c r="M28" i="1" s="1"/>
  <c r="N28" i="1" s="1"/>
  <c r="P28" i="1" s="1"/>
  <c r="L27" i="1"/>
  <c r="M27" i="1" s="1"/>
  <c r="N27" i="1" s="1"/>
  <c r="P27" i="1" s="1"/>
  <c r="L26" i="1"/>
  <c r="M26" i="1" s="1"/>
  <c r="N26" i="1" s="1"/>
  <c r="P26" i="1" s="1"/>
  <c r="N25" i="1"/>
  <c r="P25" i="1" s="1"/>
  <c r="M25" i="1"/>
  <c r="L25" i="1"/>
  <c r="L24" i="1"/>
  <c r="M24" i="1" s="1"/>
  <c r="N24" i="1" s="1"/>
  <c r="P24" i="1" s="1"/>
  <c r="L23" i="1"/>
  <c r="M23" i="1" s="1"/>
  <c r="N23" i="1" s="1"/>
  <c r="P23" i="1" s="1"/>
  <c r="P22" i="1"/>
  <c r="L21" i="1"/>
  <c r="M21" i="1" s="1"/>
  <c r="N21" i="1" s="1"/>
  <c r="P21" i="1" s="1"/>
  <c r="L20" i="1"/>
  <c r="M20" i="1" s="1"/>
  <c r="N20" i="1" s="1"/>
  <c r="P20" i="1" s="1"/>
  <c r="L19" i="1"/>
  <c r="M19" i="1" s="1"/>
  <c r="N19" i="1" s="1"/>
  <c r="P19" i="1" s="1"/>
  <c r="L18" i="1"/>
  <c r="M18" i="1" s="1"/>
  <c r="N18" i="1" s="1"/>
  <c r="P18" i="1" s="1"/>
  <c r="M17" i="1"/>
  <c r="N17" i="1" s="1"/>
  <c r="P17" i="1" s="1"/>
  <c r="L17" i="1"/>
  <c r="L16" i="1"/>
  <c r="M16" i="1" s="1"/>
  <c r="N16" i="1" s="1"/>
  <c r="P16" i="1" s="1"/>
  <c r="L15" i="1"/>
  <c r="M15" i="1" s="1"/>
  <c r="N15" i="1" s="1"/>
  <c r="P15" i="1" s="1"/>
  <c r="L14" i="1"/>
  <c r="M14" i="1" s="1"/>
  <c r="N14" i="1" s="1"/>
  <c r="P14" i="1" s="1"/>
  <c r="L13" i="1"/>
  <c r="M13" i="1" s="1"/>
  <c r="N13" i="1" s="1"/>
  <c r="P13" i="1" s="1"/>
  <c r="L12" i="1"/>
  <c r="M12" i="1" s="1"/>
  <c r="N12" i="1" s="1"/>
  <c r="P12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L11" i="1"/>
  <c r="M11" i="1" s="1"/>
  <c r="N11" i="1" s="1"/>
  <c r="P11" i="1" s="1"/>
  <c r="A11" i="1"/>
  <c r="L10" i="1"/>
  <c r="M10" i="1" s="1"/>
  <c r="N10" i="1" s="1"/>
  <c r="P10" i="1" s="1"/>
  <c r="M9" i="1"/>
  <c r="N9" i="1" s="1"/>
  <c r="L9" i="1"/>
  <c r="N39" i="1" l="1"/>
  <c r="P9" i="1"/>
  <c r="S15" i="1" l="1"/>
  <c r="S16" i="1"/>
  <c r="S10" i="1"/>
  <c r="S12" i="1"/>
  <c r="S9" i="1"/>
  <c r="S17" i="1"/>
  <c r="S14" i="1"/>
  <c r="S18" i="1"/>
  <c r="S11" i="1"/>
  <c r="S13" i="1"/>
</calcChain>
</file>

<file path=xl/sharedStrings.xml><?xml version="1.0" encoding="utf-8"?>
<sst xmlns="http://schemas.openxmlformats.org/spreadsheetml/2006/main" count="33" uniqueCount="33">
  <si>
    <t xml:space="preserve">     GRIGLIA  DI  VALUTAZIONE  DI  GENIO RURALE</t>
  </si>
  <si>
    <t>Anno scolastico 2014-2015</t>
  </si>
  <si>
    <t>Verifica 01 del 17,09,2014</t>
  </si>
  <si>
    <t>OGGETTO:</t>
  </si>
  <si>
    <t>Test d'igresso</t>
  </si>
  <si>
    <t>GRIGLIA DI VALUTAZIONE DI GENIO RURALE</t>
  </si>
  <si>
    <t>N.</t>
  </si>
  <si>
    <t>COGNOME E NOME</t>
  </si>
  <si>
    <t>calcolo numerico</t>
  </si>
  <si>
    <t>calcolo algebrico</t>
  </si>
  <si>
    <t>geometria</t>
  </si>
  <si>
    <t>logica</t>
  </si>
  <si>
    <t>VOTO  DA  CALCOLO</t>
  </si>
  <si>
    <t>VOTO ATTRIBUITO</t>
  </si>
  <si>
    <t>Verifica 01 del  17,09,2014</t>
  </si>
  <si>
    <t>uno</t>
  </si>
  <si>
    <t>due</t>
  </si>
  <si>
    <t>tre</t>
  </si>
  <si>
    <t>quattro</t>
  </si>
  <si>
    <t>cinque</t>
  </si>
  <si>
    <t>sei</t>
  </si>
  <si>
    <t>sette</t>
  </si>
  <si>
    <t>otto</t>
  </si>
  <si>
    <t>nove</t>
  </si>
  <si>
    <t>dieci</t>
  </si>
  <si>
    <t>media classe</t>
  </si>
  <si>
    <t>Voto =   Px</t>
  </si>
  <si>
    <t>Voto max - Voto min.</t>
  </si>
  <si>
    <t>+1</t>
  </si>
  <si>
    <t>prof.  Roberto CONTE</t>
  </si>
  <si>
    <t>Pmax - Pmin</t>
  </si>
  <si>
    <t>PUNTEGGIO Max24    - Min 0</t>
  </si>
  <si>
    <t xml:space="preserve"> ISTITUTO DI ISTRUZIONE SUPERIORE "Mario Rigoni Stern" BERGAMO                                                    Anno scolastico 2014-2015      Classe ****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</si>
</sst>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165" fontId="4" fillId="0" borderId="17" xfId="0" applyNumberFormat="1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1" fontId="0" fillId="0" borderId="0" xfId="0" applyNumberFormat="1"/>
    <xf numFmtId="164" fontId="0" fillId="0" borderId="19" xfId="0" applyNumberFormat="1" applyBorder="1"/>
    <xf numFmtId="0" fontId="1" fillId="0" borderId="20" xfId="0" applyFont="1" applyFill="1" applyBorder="1"/>
    <xf numFmtId="0" fontId="1" fillId="0" borderId="21" xfId="0" applyFont="1" applyBorder="1"/>
    <xf numFmtId="2" fontId="1" fillId="0" borderId="22" xfId="1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0" fillId="0" borderId="26" xfId="0" applyBorder="1"/>
    <xf numFmtId="1" fontId="0" fillId="0" borderId="26" xfId="0" applyNumberFormat="1" applyBorder="1"/>
    <xf numFmtId="164" fontId="0" fillId="0" borderId="19" xfId="0" applyNumberFormat="1" applyFill="1" applyBorder="1"/>
    <xf numFmtId="2" fontId="1" fillId="0" borderId="23" xfId="1" applyNumberFormat="1" applyFont="1" applyFill="1" applyBorder="1" applyAlignment="1">
      <alignment horizontal="center"/>
    </xf>
    <xf numFmtId="0" fontId="1" fillId="0" borderId="20" xfId="0" applyFont="1" applyBorder="1"/>
    <xf numFmtId="0" fontId="0" fillId="0" borderId="26" xfId="0" applyFill="1" applyBorder="1"/>
    <xf numFmtId="2" fontId="1" fillId="0" borderId="23" xfId="0" applyNumberFormat="1" applyFont="1" applyBorder="1" applyAlignment="1">
      <alignment horizontal="center"/>
    </xf>
    <xf numFmtId="164" fontId="0" fillId="2" borderId="19" xfId="0" applyNumberFormat="1" applyFill="1" applyBorder="1"/>
    <xf numFmtId="2" fontId="0" fillId="3" borderId="20" xfId="0" applyNumberForma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27" xfId="0" applyFont="1" applyBorder="1"/>
    <xf numFmtId="0" fontId="5" fillId="0" borderId="20" xfId="0" applyFont="1" applyFill="1" applyBorder="1"/>
    <xf numFmtId="0" fontId="0" fillId="0" borderId="0" xfId="0" applyBorder="1"/>
    <xf numFmtId="164" fontId="0" fillId="4" borderId="28" xfId="0" applyNumberFormat="1" applyFill="1" applyBorder="1"/>
    <xf numFmtId="0" fontId="0" fillId="0" borderId="20" xfId="0" applyBorder="1"/>
    <xf numFmtId="0" fontId="0" fillId="0" borderId="21" xfId="0" applyBorder="1"/>
    <xf numFmtId="0" fontId="0" fillId="0" borderId="0" xfId="0" applyFill="1" applyBorder="1"/>
    <xf numFmtId="0" fontId="0" fillId="0" borderId="22" xfId="0" applyBorder="1"/>
    <xf numFmtId="164" fontId="0" fillId="0" borderId="28" xfId="0" applyNumberFormat="1" applyBorder="1"/>
    <xf numFmtId="0" fontId="0" fillId="0" borderId="20" xfId="0" applyFont="1" applyFill="1" applyBorder="1"/>
    <xf numFmtId="0" fontId="0" fillId="0" borderId="29" xfId="0" applyFill="1" applyBorder="1"/>
    <xf numFmtId="0" fontId="0" fillId="0" borderId="30" xfId="0" applyBorder="1"/>
    <xf numFmtId="2" fontId="1" fillId="0" borderId="31" xfId="1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164" fontId="0" fillId="0" borderId="33" xfId="0" applyNumberFormat="1" applyBorder="1"/>
    <xf numFmtId="0" fontId="0" fillId="0" borderId="0" xfId="0" applyFill="1" applyBorder="1" applyAlignment="1">
      <alignment horizontal="center"/>
    </xf>
    <xf numFmtId="165" fontId="0" fillId="0" borderId="33" xfId="0" applyNumberFormat="1" applyBorder="1"/>
    <xf numFmtId="1" fontId="0" fillId="0" borderId="3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5" borderId="34" xfId="0" applyNumberFormat="1" applyFont="1" applyFill="1" applyBorder="1" applyAlignment="1">
      <alignment horizontal="center"/>
    </xf>
    <xf numFmtId="0" fontId="0" fillId="0" borderId="33" xfId="0" applyBorder="1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4" fillId="0" borderId="3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165" fontId="4" fillId="0" borderId="36" xfId="0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Alignment="1">
      <alignment horizontal="center"/>
    </xf>
    <xf numFmtId="165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06726457399109E-2"/>
          <c:y val="9.15754191542867E-2"/>
          <c:w val="0.89910313901345296"/>
          <c:h val="0.75824447059749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'Verifica 01'!$S$9:$S$16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93424"/>
        <c:axId val="230795384"/>
      </c:barChart>
      <c:catAx>
        <c:axId val="23079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307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795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3079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3189216226545"/>
          <c:y val="0.15714358790730984"/>
          <c:w val="0.7671848660797902"/>
          <c:h val="0.51905003278475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'Verifica 01'!$N$9:$N$38</c:f>
              <c:numCache>
                <c:formatCode>0</c:formatCode>
                <c:ptCount val="3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89896"/>
        <c:axId val="230790288"/>
      </c:barChart>
      <c:catAx>
        <c:axId val="23078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3079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79028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30789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18</xdr:row>
      <xdr:rowOff>142875</xdr:rowOff>
    </xdr:from>
    <xdr:to>
      <xdr:col>27</xdr:col>
      <xdr:colOff>95250</xdr:colOff>
      <xdr:row>38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104775</xdr:colOff>
      <xdr:row>4</xdr:row>
      <xdr:rowOff>114300</xdr:rowOff>
    </xdr:from>
    <xdr:to>
      <xdr:col>27</xdr:col>
      <xdr:colOff>133350</xdr:colOff>
      <xdr:row>15</xdr:row>
      <xdr:rowOff>133350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cchio%20PC/DATI/A%20SCUOLA%202014-2015/Verifiche/Griglia%20valutazione%203%5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fica 01"/>
    </sheetNames>
    <sheetDataSet>
      <sheetData sheetId="0">
        <row r="9">
          <cell r="N9">
            <v>6</v>
          </cell>
          <cell r="S9">
            <v>0</v>
          </cell>
        </row>
        <row r="10">
          <cell r="N10">
            <v>7</v>
          </cell>
          <cell r="S10">
            <v>0</v>
          </cell>
        </row>
        <row r="11">
          <cell r="N11">
            <v>8</v>
          </cell>
          <cell r="S11">
            <v>0</v>
          </cell>
        </row>
        <row r="12">
          <cell r="N12">
            <v>7</v>
          </cell>
          <cell r="S12">
            <v>1</v>
          </cell>
        </row>
        <row r="13">
          <cell r="N13">
            <v>6</v>
          </cell>
          <cell r="S13">
            <v>5</v>
          </cell>
        </row>
        <row r="14">
          <cell r="N14">
            <v>6</v>
          </cell>
          <cell r="S14">
            <v>10</v>
          </cell>
        </row>
        <row r="15">
          <cell r="N15">
            <v>6</v>
          </cell>
          <cell r="S15">
            <v>5</v>
          </cell>
        </row>
        <row r="16">
          <cell r="N16">
            <v>5</v>
          </cell>
          <cell r="S16">
            <v>4</v>
          </cell>
        </row>
        <row r="17">
          <cell r="N17">
            <v>5</v>
          </cell>
        </row>
        <row r="18">
          <cell r="N18">
            <v>6</v>
          </cell>
        </row>
        <row r="19">
          <cell r="N19">
            <v>6</v>
          </cell>
        </row>
        <row r="20">
          <cell r="N20">
            <v>6</v>
          </cell>
        </row>
        <row r="21">
          <cell r="N21">
            <v>7</v>
          </cell>
        </row>
        <row r="23">
          <cell r="N23">
            <v>8</v>
          </cell>
        </row>
        <row r="24">
          <cell r="N24">
            <v>8</v>
          </cell>
        </row>
        <row r="25">
          <cell r="N25">
            <v>4</v>
          </cell>
        </row>
        <row r="26">
          <cell r="N26">
            <v>6</v>
          </cell>
        </row>
        <row r="27">
          <cell r="N27">
            <v>8</v>
          </cell>
        </row>
        <row r="28">
          <cell r="N28">
            <v>7</v>
          </cell>
        </row>
        <row r="29">
          <cell r="N29">
            <v>5</v>
          </cell>
        </row>
        <row r="30">
          <cell r="N30">
            <v>5</v>
          </cell>
        </row>
        <row r="31">
          <cell r="N31">
            <v>7</v>
          </cell>
        </row>
        <row r="32">
          <cell r="N32">
            <v>6</v>
          </cell>
        </row>
        <row r="33">
          <cell r="N33">
            <v>6</v>
          </cell>
        </row>
        <row r="34">
          <cell r="N3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16" zoomScaleNormal="100" zoomScaleSheetLayoutView="75" workbookViewId="0">
      <selection activeCell="T34" sqref="T34"/>
    </sheetView>
  </sheetViews>
  <sheetFormatPr defaultRowHeight="12.75" x14ac:dyDescent="0.2"/>
  <cols>
    <col min="1" max="1" width="3.7109375" style="81" customWidth="1"/>
    <col min="2" max="2" width="13.7109375" customWidth="1"/>
    <col min="3" max="3" width="9.7109375" customWidth="1"/>
    <col min="4" max="4" width="10.7109375" style="89" customWidth="1"/>
    <col min="5" max="5" width="10.7109375" style="90" customWidth="1"/>
    <col min="6" max="6" width="10.7109375" style="6" customWidth="1"/>
    <col min="7" max="11" width="10.7109375" customWidth="1"/>
    <col min="12" max="12" width="6.7109375" style="90" customWidth="1"/>
    <col min="13" max="14" width="6.7109375" customWidth="1"/>
  </cols>
  <sheetData>
    <row r="1" spans="1:19" ht="18" customHeight="1" x14ac:dyDescent="0.2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3" t="s">
        <v>1</v>
      </c>
    </row>
    <row r="3" spans="1:19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9" ht="15" customHeight="1" thickBot="1" x14ac:dyDescent="0.25">
      <c r="A4" s="5" t="s">
        <v>2</v>
      </c>
      <c r="B4" s="5"/>
      <c r="C4" s="5"/>
      <c r="D4" s="5"/>
      <c r="E4" s="5"/>
      <c r="I4" s="7" t="s">
        <v>3</v>
      </c>
      <c r="J4" s="8" t="s">
        <v>4</v>
      </c>
      <c r="K4" s="8"/>
      <c r="L4" s="8"/>
      <c r="M4" s="8"/>
      <c r="N4" s="8"/>
      <c r="P4" t="s">
        <v>5</v>
      </c>
    </row>
    <row r="5" spans="1:19" ht="18" customHeight="1" thickTop="1" x14ac:dyDescent="0.2">
      <c r="A5" s="9" t="s">
        <v>6</v>
      </c>
      <c r="B5" s="10" t="s">
        <v>7</v>
      </c>
      <c r="C5" s="11"/>
      <c r="D5" s="12" t="s">
        <v>8</v>
      </c>
      <c r="E5" s="13" t="s">
        <v>9</v>
      </c>
      <c r="F5" s="13" t="s">
        <v>10</v>
      </c>
      <c r="G5" s="12" t="s">
        <v>11</v>
      </c>
      <c r="H5" s="12"/>
      <c r="I5" s="12"/>
      <c r="J5" s="12"/>
      <c r="K5" s="12"/>
      <c r="L5" s="14" t="s">
        <v>31</v>
      </c>
      <c r="M5" s="15" t="s">
        <v>12</v>
      </c>
      <c r="N5" s="16" t="s">
        <v>13</v>
      </c>
      <c r="P5" t="s">
        <v>14</v>
      </c>
    </row>
    <row r="6" spans="1:19" ht="18" customHeight="1" x14ac:dyDescent="0.2">
      <c r="A6" s="17"/>
      <c r="B6" s="18"/>
      <c r="C6" s="19"/>
      <c r="D6" s="20"/>
      <c r="E6" s="21"/>
      <c r="F6" s="21"/>
      <c r="G6" s="20"/>
      <c r="H6" s="20"/>
      <c r="I6" s="20"/>
      <c r="J6" s="20"/>
      <c r="K6" s="20"/>
      <c r="L6" s="22"/>
      <c r="M6" s="23"/>
      <c r="N6" s="24"/>
    </row>
    <row r="7" spans="1:19" ht="18" customHeight="1" x14ac:dyDescent="0.2">
      <c r="A7" s="17"/>
      <c r="B7" s="18"/>
      <c r="C7" s="19"/>
      <c r="D7" s="25"/>
      <c r="E7" s="26"/>
      <c r="F7" s="26"/>
      <c r="G7" s="25"/>
      <c r="H7" s="25"/>
      <c r="I7" s="25"/>
      <c r="J7" s="25"/>
      <c r="K7" s="25"/>
      <c r="L7" s="22"/>
      <c r="M7" s="23"/>
      <c r="N7" s="24"/>
    </row>
    <row r="8" spans="1:19" s="34" customFormat="1" ht="18" customHeight="1" thickBot="1" x14ac:dyDescent="0.25">
      <c r="A8" s="27"/>
      <c r="B8" s="28"/>
      <c r="C8" s="29"/>
      <c r="D8" s="30">
        <v>2.5</v>
      </c>
      <c r="E8" s="30">
        <v>4</v>
      </c>
      <c r="F8" s="30">
        <v>9</v>
      </c>
      <c r="G8" s="30">
        <v>8</v>
      </c>
      <c r="H8" s="30"/>
      <c r="I8" s="30"/>
      <c r="J8" s="30"/>
      <c r="K8" s="30">
        <v>24</v>
      </c>
      <c r="L8" s="31"/>
      <c r="M8" s="32"/>
      <c r="N8" s="33"/>
    </row>
    <row r="9" spans="1:19" ht="12.6" customHeight="1" thickTop="1" thickBot="1" x14ac:dyDescent="0.25">
      <c r="A9" s="35">
        <v>1</v>
      </c>
      <c r="B9" s="36"/>
      <c r="C9" s="37"/>
      <c r="D9" s="38">
        <v>2.5</v>
      </c>
      <c r="E9" s="39">
        <v>3.5</v>
      </c>
      <c r="F9" s="39">
        <v>7</v>
      </c>
      <c r="G9" s="39">
        <v>2</v>
      </c>
      <c r="H9" s="39"/>
      <c r="I9" s="39"/>
      <c r="J9" s="39"/>
      <c r="K9" s="39"/>
      <c r="L9" s="40">
        <f>SUM(D9:H9)</f>
        <v>15</v>
      </c>
      <c r="M9" s="40">
        <f>(L9*8/24)+1</f>
        <v>6</v>
      </c>
      <c r="N9" s="41">
        <f t="shared" ref="N9:N23" si="0">ROUND(M9,0)</f>
        <v>6</v>
      </c>
      <c r="P9" s="42">
        <f t="shared" ref="P9:P38" si="1">N9</f>
        <v>6</v>
      </c>
      <c r="R9" s="43" t="s">
        <v>15</v>
      </c>
      <c r="S9" s="44">
        <f>COUNTIF(P9:P38,"1")</f>
        <v>0</v>
      </c>
    </row>
    <row r="10" spans="1:19" ht="12.6" customHeight="1" thickTop="1" thickBot="1" x14ac:dyDescent="0.25">
      <c r="A10" s="45">
        <v>2</v>
      </c>
      <c r="B10" s="36"/>
      <c r="C10" s="37"/>
      <c r="D10" s="38">
        <v>2.5</v>
      </c>
      <c r="E10" s="39">
        <v>1.5</v>
      </c>
      <c r="F10" s="39">
        <v>6</v>
      </c>
      <c r="G10" s="39">
        <v>7.5</v>
      </c>
      <c r="H10" s="39"/>
      <c r="I10" s="39"/>
      <c r="J10" s="39"/>
      <c r="K10" s="39"/>
      <c r="L10" s="40">
        <f>SUM(D10:H10)</f>
        <v>17.5</v>
      </c>
      <c r="M10" s="40">
        <f t="shared" ref="M10:M34" si="2">(L10*8/24)+1</f>
        <v>6.833333333333333</v>
      </c>
      <c r="N10" s="41">
        <f t="shared" si="0"/>
        <v>7</v>
      </c>
      <c r="P10" s="42">
        <f t="shared" si="1"/>
        <v>7</v>
      </c>
      <c r="R10" s="43" t="s">
        <v>16</v>
      </c>
      <c r="S10" s="44">
        <f>COUNTIF(P9:P38,"2")</f>
        <v>0</v>
      </c>
    </row>
    <row r="11" spans="1:19" ht="12.6" customHeight="1" thickTop="1" thickBot="1" x14ac:dyDescent="0.25">
      <c r="A11" s="35">
        <f t="shared" ref="A11:A38" si="3">A10+1</f>
        <v>3</v>
      </c>
      <c r="B11" s="3"/>
      <c r="C11" s="3"/>
      <c r="D11" s="46">
        <v>2.5</v>
      </c>
      <c r="E11" s="39">
        <v>4</v>
      </c>
      <c r="F11" s="39">
        <v>5</v>
      </c>
      <c r="G11" s="39">
        <v>8</v>
      </c>
      <c r="H11" s="39"/>
      <c r="I11" s="39"/>
      <c r="J11" s="39"/>
      <c r="K11" s="39"/>
      <c r="L11" s="40">
        <f t="shared" ref="L11:L34" si="4">SUM(D11:H11)</f>
        <v>19.5</v>
      </c>
      <c r="M11" s="40">
        <f t="shared" si="2"/>
        <v>7.5</v>
      </c>
      <c r="N11" s="41">
        <f t="shared" si="0"/>
        <v>8</v>
      </c>
      <c r="P11" s="42">
        <f t="shared" si="1"/>
        <v>8</v>
      </c>
      <c r="R11" s="43" t="s">
        <v>17</v>
      </c>
      <c r="S11" s="44">
        <f>COUNTIF(P9:P38,"3")</f>
        <v>0</v>
      </c>
    </row>
    <row r="12" spans="1:19" ht="12.6" customHeight="1" thickTop="1" thickBot="1" x14ac:dyDescent="0.25">
      <c r="A12" s="35">
        <f t="shared" si="3"/>
        <v>4</v>
      </c>
      <c r="B12" s="36"/>
      <c r="C12" s="37"/>
      <c r="D12" s="38">
        <v>2.5</v>
      </c>
      <c r="E12" s="39">
        <v>4</v>
      </c>
      <c r="F12" s="39">
        <v>4.5</v>
      </c>
      <c r="G12" s="39">
        <v>7.5</v>
      </c>
      <c r="H12" s="39"/>
      <c r="I12" s="39"/>
      <c r="J12" s="39"/>
      <c r="K12" s="39"/>
      <c r="L12" s="40">
        <f t="shared" si="4"/>
        <v>18.5</v>
      </c>
      <c r="M12" s="40">
        <f t="shared" si="2"/>
        <v>7.166666666666667</v>
      </c>
      <c r="N12" s="41">
        <f t="shared" si="0"/>
        <v>7</v>
      </c>
      <c r="P12" s="42">
        <f t="shared" si="1"/>
        <v>7</v>
      </c>
      <c r="R12" s="43" t="s">
        <v>18</v>
      </c>
      <c r="S12" s="44">
        <f>COUNTIF(P9:P38,"4")</f>
        <v>1</v>
      </c>
    </row>
    <row r="13" spans="1:19" ht="12.6" customHeight="1" thickTop="1" thickBot="1" x14ac:dyDescent="0.25">
      <c r="A13" s="35">
        <f t="shared" si="3"/>
        <v>5</v>
      </c>
      <c r="B13" s="36"/>
      <c r="C13" s="37"/>
      <c r="D13" s="38">
        <v>2.5</v>
      </c>
      <c r="E13" s="39">
        <v>3</v>
      </c>
      <c r="F13" s="39">
        <v>4</v>
      </c>
      <c r="G13" s="39">
        <v>5.5</v>
      </c>
      <c r="H13" s="39"/>
      <c r="I13" s="39"/>
      <c r="J13" s="39"/>
      <c r="K13" s="39"/>
      <c r="L13" s="40">
        <f t="shared" si="4"/>
        <v>15</v>
      </c>
      <c r="M13" s="40">
        <f t="shared" si="2"/>
        <v>6</v>
      </c>
      <c r="N13" s="41">
        <f t="shared" si="0"/>
        <v>6</v>
      </c>
      <c r="P13" s="42">
        <f t="shared" si="1"/>
        <v>6</v>
      </c>
      <c r="R13" s="43" t="s">
        <v>19</v>
      </c>
      <c r="S13" s="44">
        <f>COUNTIF(P9:P38,"5")</f>
        <v>5</v>
      </c>
    </row>
    <row r="14" spans="1:19" ht="12.6" customHeight="1" thickTop="1" thickBot="1" x14ac:dyDescent="0.25">
      <c r="A14" s="35">
        <f t="shared" si="3"/>
        <v>6</v>
      </c>
      <c r="B14" s="47"/>
      <c r="C14" s="37"/>
      <c r="D14" s="38">
        <v>2</v>
      </c>
      <c r="E14" s="39">
        <v>3</v>
      </c>
      <c r="F14" s="39">
        <v>7.5</v>
      </c>
      <c r="G14" s="39">
        <v>2.5</v>
      </c>
      <c r="H14" s="39"/>
      <c r="I14" s="39"/>
      <c r="J14" s="39"/>
      <c r="K14" s="39"/>
      <c r="L14" s="40">
        <f t="shared" si="4"/>
        <v>15</v>
      </c>
      <c r="M14" s="40">
        <f t="shared" si="2"/>
        <v>6</v>
      </c>
      <c r="N14" s="41">
        <f t="shared" si="0"/>
        <v>6</v>
      </c>
      <c r="P14" s="42">
        <f t="shared" si="1"/>
        <v>6</v>
      </c>
      <c r="R14" s="43" t="s">
        <v>20</v>
      </c>
      <c r="S14" s="44">
        <f>COUNTIF(P9:P38,"6")</f>
        <v>10</v>
      </c>
    </row>
    <row r="15" spans="1:19" ht="12.6" customHeight="1" thickTop="1" thickBot="1" x14ac:dyDescent="0.25">
      <c r="A15" s="35">
        <f t="shared" si="3"/>
        <v>7</v>
      </c>
      <c r="B15" s="47"/>
      <c r="C15" s="37"/>
      <c r="D15" s="38">
        <v>2</v>
      </c>
      <c r="E15" s="39">
        <v>4</v>
      </c>
      <c r="F15" s="39">
        <v>5</v>
      </c>
      <c r="G15" s="39">
        <v>3</v>
      </c>
      <c r="H15" s="39"/>
      <c r="I15" s="39"/>
      <c r="J15" s="39"/>
      <c r="K15" s="39"/>
      <c r="L15" s="40">
        <f t="shared" si="4"/>
        <v>14</v>
      </c>
      <c r="M15" s="40">
        <f t="shared" si="2"/>
        <v>5.666666666666667</v>
      </c>
      <c r="N15" s="41">
        <f t="shared" si="0"/>
        <v>6</v>
      </c>
      <c r="P15" s="42">
        <f t="shared" si="1"/>
        <v>6</v>
      </c>
      <c r="R15" s="43" t="s">
        <v>21</v>
      </c>
      <c r="S15" s="44">
        <f>COUNTIF(P9:P38,"7")</f>
        <v>5</v>
      </c>
    </row>
    <row r="16" spans="1:19" ht="12.6" customHeight="1" thickTop="1" thickBot="1" x14ac:dyDescent="0.25">
      <c r="A16" s="45">
        <f t="shared" si="3"/>
        <v>8</v>
      </c>
      <c r="B16" s="36"/>
      <c r="C16" s="37"/>
      <c r="D16" s="38">
        <v>2.5</v>
      </c>
      <c r="E16" s="39">
        <v>3</v>
      </c>
      <c r="F16" s="39">
        <v>3.5</v>
      </c>
      <c r="G16" s="39">
        <v>1.5</v>
      </c>
      <c r="H16" s="39"/>
      <c r="I16" s="39"/>
      <c r="J16" s="39"/>
      <c r="K16" s="39"/>
      <c r="L16" s="40">
        <f t="shared" si="4"/>
        <v>10.5</v>
      </c>
      <c r="M16" s="40">
        <f t="shared" si="2"/>
        <v>4.5</v>
      </c>
      <c r="N16" s="41">
        <f t="shared" si="0"/>
        <v>5</v>
      </c>
      <c r="P16" s="42">
        <f t="shared" si="1"/>
        <v>5</v>
      </c>
      <c r="R16" s="43" t="s">
        <v>22</v>
      </c>
      <c r="S16" s="44">
        <f>COUNTIF(P9:P38,"8")</f>
        <v>4</v>
      </c>
    </row>
    <row r="17" spans="1:19" ht="12.6" customHeight="1" thickTop="1" thickBot="1" x14ac:dyDescent="0.25">
      <c r="A17" s="35">
        <f t="shared" si="3"/>
        <v>9</v>
      </c>
      <c r="B17" s="47"/>
      <c r="C17" s="37"/>
      <c r="D17" s="38">
        <v>2.5</v>
      </c>
      <c r="E17" s="39">
        <v>2.5</v>
      </c>
      <c r="F17" s="39">
        <v>7</v>
      </c>
      <c r="G17" s="39">
        <v>0</v>
      </c>
      <c r="H17" s="39"/>
      <c r="I17" s="39"/>
      <c r="J17" s="39"/>
      <c r="K17" s="39"/>
      <c r="L17" s="40">
        <f t="shared" si="4"/>
        <v>12</v>
      </c>
      <c r="M17" s="40">
        <f t="shared" si="2"/>
        <v>5</v>
      </c>
      <c r="N17" s="41">
        <f t="shared" si="0"/>
        <v>5</v>
      </c>
      <c r="P17" s="42">
        <f t="shared" si="1"/>
        <v>5</v>
      </c>
      <c r="R17" s="48" t="s">
        <v>23</v>
      </c>
      <c r="S17" s="44">
        <f>COUNTIF(P9:P38,"9")</f>
        <v>0</v>
      </c>
    </row>
    <row r="18" spans="1:19" ht="12.6" customHeight="1" thickTop="1" thickBot="1" x14ac:dyDescent="0.25">
      <c r="A18" s="45">
        <f t="shared" si="3"/>
        <v>10</v>
      </c>
      <c r="B18" s="36"/>
      <c r="C18" s="37"/>
      <c r="D18" s="38">
        <v>2.5</v>
      </c>
      <c r="E18" s="39">
        <v>4</v>
      </c>
      <c r="F18" s="39">
        <v>7.5</v>
      </c>
      <c r="G18" s="39">
        <v>2</v>
      </c>
      <c r="H18" s="39"/>
      <c r="I18" s="39"/>
      <c r="J18" s="39"/>
      <c r="K18" s="39"/>
      <c r="L18" s="40">
        <f t="shared" si="4"/>
        <v>16</v>
      </c>
      <c r="M18" s="40">
        <f t="shared" si="2"/>
        <v>6.333333333333333</v>
      </c>
      <c r="N18" s="41">
        <f t="shared" si="0"/>
        <v>6</v>
      </c>
      <c r="P18" s="42">
        <f t="shared" si="1"/>
        <v>6</v>
      </c>
      <c r="R18" s="48" t="s">
        <v>24</v>
      </c>
      <c r="S18" s="44">
        <f>COUNTIF(P9:P38,"10")</f>
        <v>0</v>
      </c>
    </row>
    <row r="19" spans="1:19" ht="12.6" customHeight="1" thickTop="1" thickBot="1" x14ac:dyDescent="0.25">
      <c r="A19" s="35">
        <f t="shared" si="3"/>
        <v>11</v>
      </c>
      <c r="B19" s="47"/>
      <c r="C19" s="37"/>
      <c r="D19" s="38">
        <v>2.5</v>
      </c>
      <c r="E19" s="39">
        <v>1.5</v>
      </c>
      <c r="F19" s="49">
        <v>6.5</v>
      </c>
      <c r="G19" s="39">
        <v>4.5</v>
      </c>
      <c r="H19" s="39"/>
      <c r="I19" s="39"/>
      <c r="J19" s="39"/>
      <c r="K19" s="39"/>
      <c r="L19" s="40">
        <f t="shared" si="4"/>
        <v>15</v>
      </c>
      <c r="M19" s="40">
        <f t="shared" si="2"/>
        <v>6</v>
      </c>
      <c r="N19" s="41">
        <f t="shared" si="0"/>
        <v>6</v>
      </c>
      <c r="P19" s="42">
        <f t="shared" si="1"/>
        <v>6</v>
      </c>
    </row>
    <row r="20" spans="1:19" ht="12.6" customHeight="1" thickTop="1" thickBot="1" x14ac:dyDescent="0.25">
      <c r="A20" s="35">
        <f t="shared" si="3"/>
        <v>12</v>
      </c>
      <c r="B20" s="36"/>
      <c r="C20" s="37"/>
      <c r="D20" s="38">
        <v>2</v>
      </c>
      <c r="E20" s="39">
        <v>2.5</v>
      </c>
      <c r="F20" s="49">
        <v>7.5</v>
      </c>
      <c r="G20" s="39">
        <v>2</v>
      </c>
      <c r="H20" s="39"/>
      <c r="I20" s="39"/>
      <c r="J20" s="39"/>
      <c r="K20" s="39"/>
      <c r="L20" s="40">
        <f t="shared" si="4"/>
        <v>14</v>
      </c>
      <c r="M20" s="40">
        <f t="shared" si="2"/>
        <v>5.666666666666667</v>
      </c>
      <c r="N20" s="41">
        <f t="shared" si="0"/>
        <v>6</v>
      </c>
      <c r="P20" s="42">
        <f t="shared" si="1"/>
        <v>6</v>
      </c>
    </row>
    <row r="21" spans="1:19" ht="12.6" customHeight="1" thickTop="1" thickBot="1" x14ac:dyDescent="0.25">
      <c r="A21" s="35">
        <f t="shared" si="3"/>
        <v>13</v>
      </c>
      <c r="B21" s="47"/>
      <c r="C21" s="37"/>
      <c r="D21" s="38">
        <v>2.5</v>
      </c>
      <c r="E21" s="39">
        <v>3.25</v>
      </c>
      <c r="F21" s="49">
        <v>6.5</v>
      </c>
      <c r="G21" s="39">
        <v>4.5</v>
      </c>
      <c r="H21" s="39"/>
      <c r="I21" s="39"/>
      <c r="J21" s="39"/>
      <c r="K21" s="39"/>
      <c r="L21" s="40">
        <f t="shared" si="4"/>
        <v>16.75</v>
      </c>
      <c r="M21" s="40">
        <f t="shared" si="2"/>
        <v>6.583333333333333</v>
      </c>
      <c r="N21" s="41">
        <f t="shared" si="0"/>
        <v>7</v>
      </c>
      <c r="P21" s="42">
        <f t="shared" si="1"/>
        <v>7</v>
      </c>
    </row>
    <row r="22" spans="1:19" ht="12.6" customHeight="1" thickTop="1" thickBot="1" x14ac:dyDescent="0.25">
      <c r="A22" s="50">
        <f t="shared" si="3"/>
        <v>14</v>
      </c>
      <c r="B22" s="47"/>
      <c r="C22" s="37"/>
      <c r="D22" s="38"/>
      <c r="E22" s="39"/>
      <c r="F22" s="49"/>
      <c r="G22" s="39"/>
      <c r="H22" s="39"/>
      <c r="I22" s="39"/>
      <c r="J22" s="39"/>
      <c r="K22" s="39"/>
      <c r="L22" s="51"/>
      <c r="M22" s="51"/>
      <c r="N22" s="52"/>
      <c r="P22" s="42">
        <f t="shared" si="1"/>
        <v>0</v>
      </c>
    </row>
    <row r="23" spans="1:19" ht="12.6" customHeight="1" thickTop="1" thickBot="1" x14ac:dyDescent="0.25">
      <c r="A23" s="35">
        <f t="shared" si="3"/>
        <v>15</v>
      </c>
      <c r="B23" s="36"/>
      <c r="C23" s="53"/>
      <c r="D23" s="38">
        <v>2.5</v>
      </c>
      <c r="E23" s="39">
        <v>3</v>
      </c>
      <c r="F23" s="49">
        <v>7.5</v>
      </c>
      <c r="G23" s="39">
        <v>7.5</v>
      </c>
      <c r="H23" s="39"/>
      <c r="I23" s="39"/>
      <c r="J23" s="39"/>
      <c r="K23" s="39"/>
      <c r="L23" s="40">
        <f t="shared" si="4"/>
        <v>20.5</v>
      </c>
      <c r="M23" s="40">
        <f t="shared" si="2"/>
        <v>7.833333333333333</v>
      </c>
      <c r="N23" s="41">
        <f t="shared" si="0"/>
        <v>8</v>
      </c>
      <c r="P23" s="42">
        <f t="shared" si="1"/>
        <v>8</v>
      </c>
    </row>
    <row r="24" spans="1:19" ht="12.6" customHeight="1" thickTop="1" thickBot="1" x14ac:dyDescent="0.25">
      <c r="A24" s="45">
        <f t="shared" si="3"/>
        <v>16</v>
      </c>
      <c r="B24" s="54"/>
      <c r="C24" s="55"/>
      <c r="D24" s="38">
        <v>2.5</v>
      </c>
      <c r="E24" s="39">
        <v>4</v>
      </c>
      <c r="F24" s="49">
        <v>7</v>
      </c>
      <c r="G24" s="39">
        <v>7.5</v>
      </c>
      <c r="H24" s="39"/>
      <c r="I24" s="39"/>
      <c r="J24" s="39"/>
      <c r="K24" s="39"/>
      <c r="L24" s="40">
        <f t="shared" si="4"/>
        <v>21</v>
      </c>
      <c r="M24" s="40">
        <f t="shared" si="2"/>
        <v>8</v>
      </c>
      <c r="N24" s="41">
        <f>ROUND(M24,0)</f>
        <v>8</v>
      </c>
      <c r="P24" s="42">
        <f t="shared" si="1"/>
        <v>8</v>
      </c>
    </row>
    <row r="25" spans="1:19" ht="12.6" customHeight="1" thickTop="1" thickBot="1" x14ac:dyDescent="0.25">
      <c r="A25" s="35">
        <f t="shared" si="3"/>
        <v>17</v>
      </c>
      <c r="B25" s="47"/>
      <c r="C25" s="37"/>
      <c r="D25" s="38">
        <v>2.5</v>
      </c>
      <c r="E25" s="39">
        <v>3</v>
      </c>
      <c r="F25" s="49">
        <v>3</v>
      </c>
      <c r="G25" s="39">
        <v>1.5</v>
      </c>
      <c r="H25" s="39"/>
      <c r="I25" s="39"/>
      <c r="J25" s="39"/>
      <c r="K25" s="39"/>
      <c r="L25" s="40">
        <f t="shared" si="4"/>
        <v>10</v>
      </c>
      <c r="M25" s="40">
        <f t="shared" si="2"/>
        <v>4.3333333333333339</v>
      </c>
      <c r="N25" s="41">
        <f t="shared" ref="N25:N34" si="5">ROUND(M25,0)</f>
        <v>4</v>
      </c>
      <c r="P25" s="42">
        <f t="shared" si="1"/>
        <v>4</v>
      </c>
    </row>
    <row r="26" spans="1:19" ht="12.6" customHeight="1" thickTop="1" thickBot="1" x14ac:dyDescent="0.25">
      <c r="A26" s="35">
        <f t="shared" si="3"/>
        <v>18</v>
      </c>
      <c r="B26" s="47"/>
      <c r="C26" s="37"/>
      <c r="D26" s="38">
        <v>2.5</v>
      </c>
      <c r="E26" s="39">
        <v>4</v>
      </c>
      <c r="F26" s="49">
        <v>3.5</v>
      </c>
      <c r="G26" s="39">
        <v>5</v>
      </c>
      <c r="H26" s="39"/>
      <c r="I26" s="39"/>
      <c r="J26" s="39"/>
      <c r="K26" s="39"/>
      <c r="L26" s="40">
        <f t="shared" si="4"/>
        <v>15</v>
      </c>
      <c r="M26" s="40">
        <f t="shared" si="2"/>
        <v>6</v>
      </c>
      <c r="N26" s="41">
        <f t="shared" si="5"/>
        <v>6</v>
      </c>
      <c r="P26" s="42">
        <f t="shared" si="1"/>
        <v>6</v>
      </c>
    </row>
    <row r="27" spans="1:19" ht="12.6" customHeight="1" thickTop="1" thickBot="1" x14ac:dyDescent="0.25">
      <c r="A27" s="35">
        <f t="shared" si="3"/>
        <v>19</v>
      </c>
      <c r="B27" s="36"/>
      <c r="C27" s="37"/>
      <c r="D27" s="38">
        <v>2.5</v>
      </c>
      <c r="E27" s="39">
        <v>3</v>
      </c>
      <c r="F27" s="49">
        <v>8</v>
      </c>
      <c r="G27" s="39">
        <v>7</v>
      </c>
      <c r="H27" s="39"/>
      <c r="I27" s="39"/>
      <c r="J27" s="39"/>
      <c r="K27" s="39"/>
      <c r="L27" s="40">
        <f t="shared" si="4"/>
        <v>20.5</v>
      </c>
      <c r="M27" s="40">
        <f t="shared" si="2"/>
        <v>7.833333333333333</v>
      </c>
      <c r="N27" s="41">
        <f t="shared" si="5"/>
        <v>8</v>
      </c>
      <c r="P27" s="42">
        <f t="shared" si="1"/>
        <v>8</v>
      </c>
    </row>
    <row r="28" spans="1:19" ht="12.6" customHeight="1" thickTop="1" thickBot="1" x14ac:dyDescent="0.25">
      <c r="A28" s="45">
        <f t="shared" si="3"/>
        <v>20</v>
      </c>
      <c r="B28" s="47"/>
      <c r="C28" s="37"/>
      <c r="D28" s="38">
        <v>2.5</v>
      </c>
      <c r="E28" s="39">
        <v>2</v>
      </c>
      <c r="F28" s="49">
        <v>5.5</v>
      </c>
      <c r="G28" s="39">
        <v>7</v>
      </c>
      <c r="H28" s="39"/>
      <c r="I28" s="39"/>
      <c r="J28" s="39"/>
      <c r="K28" s="39"/>
      <c r="L28" s="40">
        <f t="shared" si="4"/>
        <v>17</v>
      </c>
      <c r="M28" s="40">
        <f t="shared" si="2"/>
        <v>6.666666666666667</v>
      </c>
      <c r="N28" s="41">
        <f t="shared" si="5"/>
        <v>7</v>
      </c>
      <c r="P28" s="42">
        <f t="shared" si="1"/>
        <v>7</v>
      </c>
    </row>
    <row r="29" spans="1:19" ht="12.6" customHeight="1" thickTop="1" thickBot="1" x14ac:dyDescent="0.25">
      <c r="A29" s="35">
        <f t="shared" si="3"/>
        <v>21</v>
      </c>
      <c r="B29" s="56"/>
      <c r="C29" s="37"/>
      <c r="D29" s="38">
        <v>2</v>
      </c>
      <c r="E29" s="39">
        <v>1</v>
      </c>
      <c r="F29" s="49">
        <v>5.5</v>
      </c>
      <c r="G29" s="39">
        <v>3</v>
      </c>
      <c r="H29" s="39"/>
      <c r="I29" s="39"/>
      <c r="J29" s="39"/>
      <c r="K29" s="39"/>
      <c r="L29" s="40">
        <f t="shared" si="4"/>
        <v>11.5</v>
      </c>
      <c r="M29" s="40">
        <f t="shared" si="2"/>
        <v>4.8333333333333339</v>
      </c>
      <c r="N29" s="41">
        <f t="shared" si="5"/>
        <v>5</v>
      </c>
      <c r="P29" s="42">
        <f t="shared" si="1"/>
        <v>5</v>
      </c>
    </row>
    <row r="30" spans="1:19" ht="12.6" customHeight="1" thickTop="1" thickBot="1" x14ac:dyDescent="0.25">
      <c r="A30" s="35">
        <f t="shared" si="3"/>
        <v>22</v>
      </c>
      <c r="B30" s="47"/>
      <c r="C30" s="37"/>
      <c r="D30" s="38">
        <v>1.5</v>
      </c>
      <c r="E30" s="39">
        <v>2.5</v>
      </c>
      <c r="F30" s="49">
        <v>3.5</v>
      </c>
      <c r="G30" s="39">
        <v>4.5</v>
      </c>
      <c r="H30" s="39"/>
      <c r="I30" s="39"/>
      <c r="J30" s="39"/>
      <c r="K30" s="39"/>
      <c r="L30" s="40">
        <f t="shared" si="4"/>
        <v>12</v>
      </c>
      <c r="M30" s="40">
        <f t="shared" si="2"/>
        <v>5</v>
      </c>
      <c r="N30" s="41">
        <f t="shared" si="5"/>
        <v>5</v>
      </c>
      <c r="P30" s="42">
        <f t="shared" si="1"/>
        <v>5</v>
      </c>
    </row>
    <row r="31" spans="1:19" ht="12.6" customHeight="1" thickTop="1" thickBot="1" x14ac:dyDescent="0.25">
      <c r="A31" s="35">
        <f t="shared" si="3"/>
        <v>23</v>
      </c>
      <c r="B31" s="54"/>
      <c r="C31" s="37"/>
      <c r="D31" s="38">
        <v>2.5</v>
      </c>
      <c r="E31" s="39">
        <v>4</v>
      </c>
      <c r="F31" s="49">
        <v>5.5</v>
      </c>
      <c r="G31" s="39">
        <v>6</v>
      </c>
      <c r="H31" s="39"/>
      <c r="I31" s="39"/>
      <c r="J31" s="39"/>
      <c r="K31" s="39"/>
      <c r="L31" s="40">
        <f t="shared" si="4"/>
        <v>18</v>
      </c>
      <c r="M31" s="40">
        <f t="shared" si="2"/>
        <v>7</v>
      </c>
      <c r="N31" s="41">
        <f t="shared" si="5"/>
        <v>7</v>
      </c>
      <c r="P31" s="42">
        <f t="shared" si="1"/>
        <v>7</v>
      </c>
    </row>
    <row r="32" spans="1:19" ht="12.6" customHeight="1" thickTop="1" thickBot="1" x14ac:dyDescent="0.25">
      <c r="A32" s="35">
        <f t="shared" si="3"/>
        <v>24</v>
      </c>
      <c r="B32" s="57"/>
      <c r="C32" s="37"/>
      <c r="D32" s="38">
        <v>2.5</v>
      </c>
      <c r="E32" s="39">
        <v>2.5</v>
      </c>
      <c r="F32" s="49">
        <v>6</v>
      </c>
      <c r="G32" s="39">
        <v>5</v>
      </c>
      <c r="H32" s="39"/>
      <c r="I32" s="39"/>
      <c r="J32" s="39"/>
      <c r="K32" s="39"/>
      <c r="L32" s="40">
        <f t="shared" si="4"/>
        <v>16</v>
      </c>
      <c r="M32" s="40">
        <f t="shared" si="2"/>
        <v>6.333333333333333</v>
      </c>
      <c r="N32" s="41">
        <f t="shared" si="5"/>
        <v>6</v>
      </c>
      <c r="P32" s="42">
        <f t="shared" si="1"/>
        <v>6</v>
      </c>
    </row>
    <row r="33" spans="1:18" ht="12.6" customHeight="1" thickTop="1" thickBot="1" x14ac:dyDescent="0.25">
      <c r="A33" s="35">
        <f t="shared" si="3"/>
        <v>25</v>
      </c>
      <c r="B33" s="47"/>
      <c r="C33" s="37"/>
      <c r="D33" s="38">
        <v>2</v>
      </c>
      <c r="E33" s="39">
        <v>2</v>
      </c>
      <c r="F33" s="49">
        <v>7</v>
      </c>
      <c r="G33" s="39">
        <v>3.5</v>
      </c>
      <c r="H33" s="39"/>
      <c r="I33" s="39"/>
      <c r="J33" s="39"/>
      <c r="K33" s="39"/>
      <c r="L33" s="40">
        <f t="shared" si="4"/>
        <v>14.5</v>
      </c>
      <c r="M33" s="40">
        <f t="shared" si="2"/>
        <v>5.833333333333333</v>
      </c>
      <c r="N33" s="41">
        <f t="shared" si="5"/>
        <v>6</v>
      </c>
      <c r="P33" s="42">
        <f t="shared" si="1"/>
        <v>6</v>
      </c>
      <c r="Q33" s="58"/>
      <c r="R33" s="58"/>
    </row>
    <row r="34" spans="1:18" ht="12.6" customHeight="1" thickTop="1" thickBot="1" x14ac:dyDescent="0.25">
      <c r="A34" s="59">
        <f t="shared" si="3"/>
        <v>26</v>
      </c>
      <c r="B34" s="56"/>
      <c r="C34" s="37"/>
      <c r="D34" s="38">
        <v>2.5</v>
      </c>
      <c r="E34" s="49">
        <v>3</v>
      </c>
      <c r="F34" s="49">
        <v>3.5</v>
      </c>
      <c r="G34" s="39">
        <v>0</v>
      </c>
      <c r="H34" s="39">
        <v>3</v>
      </c>
      <c r="I34" s="39"/>
      <c r="J34" s="39"/>
      <c r="K34" s="39"/>
      <c r="L34" s="40">
        <f t="shared" si="4"/>
        <v>12</v>
      </c>
      <c r="M34" s="40">
        <f t="shared" si="2"/>
        <v>5</v>
      </c>
      <c r="N34" s="41">
        <f t="shared" si="5"/>
        <v>5</v>
      </c>
      <c r="P34" s="42">
        <f t="shared" si="1"/>
        <v>5</v>
      </c>
      <c r="Q34" s="58"/>
      <c r="R34" s="58"/>
    </row>
    <row r="35" spans="1:18" ht="12.6" customHeight="1" thickTop="1" thickBot="1" x14ac:dyDescent="0.25">
      <c r="A35" s="35">
        <f t="shared" si="3"/>
        <v>27</v>
      </c>
      <c r="B35" s="60"/>
      <c r="C35" s="61"/>
      <c r="D35" s="38"/>
      <c r="E35" s="49"/>
      <c r="F35" s="49"/>
      <c r="G35" s="39"/>
      <c r="H35" s="39"/>
      <c r="I35" s="39"/>
      <c r="J35" s="39"/>
      <c r="K35" s="39"/>
      <c r="L35" s="40"/>
      <c r="M35" s="40"/>
      <c r="N35" s="41"/>
      <c r="P35" s="42"/>
      <c r="Q35" s="58"/>
      <c r="R35" s="58"/>
    </row>
    <row r="36" spans="1:18" ht="12.6" customHeight="1" thickTop="1" thickBot="1" x14ac:dyDescent="0.25">
      <c r="A36" s="35">
        <f t="shared" si="3"/>
        <v>28</v>
      </c>
      <c r="B36" s="62"/>
      <c r="C36" s="63"/>
      <c r="D36" s="38"/>
      <c r="E36" s="49"/>
      <c r="F36" s="49"/>
      <c r="G36" s="39"/>
      <c r="H36" s="39"/>
      <c r="I36" s="39"/>
      <c r="J36" s="39"/>
      <c r="K36" s="39"/>
      <c r="L36" s="40"/>
      <c r="M36" s="40"/>
      <c r="N36" s="41"/>
      <c r="P36" s="42"/>
      <c r="Q36" s="58"/>
      <c r="R36" s="58"/>
    </row>
    <row r="37" spans="1:18" ht="12.6" customHeight="1" thickTop="1" thickBot="1" x14ac:dyDescent="0.25">
      <c r="A37" s="64">
        <f t="shared" si="3"/>
        <v>29</v>
      </c>
      <c r="B37" s="65"/>
      <c r="C37" s="63"/>
      <c r="D37" s="38"/>
      <c r="E37" s="49"/>
      <c r="F37" s="49"/>
      <c r="G37" s="39"/>
      <c r="H37" s="39"/>
      <c r="I37" s="39"/>
      <c r="J37" s="39"/>
      <c r="K37" s="39"/>
      <c r="L37" s="40"/>
      <c r="M37" s="40"/>
      <c r="N37" s="41"/>
      <c r="P37" s="42"/>
      <c r="Q37" s="58"/>
      <c r="R37" s="58"/>
    </row>
    <row r="38" spans="1:18" ht="12.6" customHeight="1" thickTop="1" thickBot="1" x14ac:dyDescent="0.25">
      <c r="A38" s="64">
        <f t="shared" si="3"/>
        <v>30</v>
      </c>
      <c r="B38" s="66"/>
      <c r="C38" s="67"/>
      <c r="D38" s="68"/>
      <c r="E38" s="69"/>
      <c r="F38" s="70"/>
      <c r="G38" s="71"/>
      <c r="H38" s="72"/>
      <c r="I38" s="73"/>
      <c r="J38" s="73"/>
      <c r="K38" s="70"/>
      <c r="L38" s="40"/>
      <c r="M38" s="72"/>
      <c r="N38" s="41"/>
      <c r="P38" s="42"/>
    </row>
    <row r="39" spans="1:18" ht="17.25" customHeight="1" thickTop="1" thickBot="1" x14ac:dyDescent="0.25">
      <c r="A39" s="74"/>
      <c r="B39" s="62"/>
      <c r="C39" s="62"/>
      <c r="D39" s="75"/>
      <c r="E39" s="76"/>
      <c r="G39" s="77"/>
      <c r="H39" s="78"/>
      <c r="I39" s="78"/>
      <c r="J39" s="78"/>
      <c r="K39" s="78"/>
      <c r="L39" s="77" t="s">
        <v>25</v>
      </c>
      <c r="M39" s="78"/>
      <c r="N39" s="79">
        <f>AVERAGE(N9:N38)</f>
        <v>6.24</v>
      </c>
      <c r="P39" s="80"/>
    </row>
    <row r="40" spans="1:18" x14ac:dyDescent="0.2">
      <c r="B40" s="82"/>
      <c r="C40" s="83"/>
      <c r="D40" s="84" t="s">
        <v>26</v>
      </c>
      <c r="E40" s="85" t="s">
        <v>27</v>
      </c>
      <c r="F40" s="85"/>
      <c r="G40" s="86" t="s">
        <v>28</v>
      </c>
      <c r="H40" s="78"/>
      <c r="I40" s="78" t="s">
        <v>29</v>
      </c>
      <c r="J40" s="78"/>
      <c r="K40" s="78"/>
      <c r="L40" s="78"/>
      <c r="M40" s="78"/>
      <c r="N40" s="78"/>
    </row>
    <row r="41" spans="1:18" x14ac:dyDescent="0.2">
      <c r="A41" s="82"/>
      <c r="B41" s="82"/>
      <c r="C41" s="82"/>
      <c r="D41" s="82"/>
      <c r="E41" s="87" t="s">
        <v>30</v>
      </c>
      <c r="F41" s="87"/>
      <c r="G41" s="86"/>
      <c r="H41" s="78"/>
      <c r="I41" s="78"/>
      <c r="J41" s="78"/>
      <c r="K41" s="78"/>
      <c r="L41" s="78"/>
      <c r="M41" s="78"/>
      <c r="N41" s="78"/>
    </row>
    <row r="42" spans="1:18" x14ac:dyDescent="0.2">
      <c r="C42" s="62"/>
      <c r="D42" s="75"/>
      <c r="E42" s="88"/>
      <c r="G42" s="78"/>
      <c r="H42" s="78"/>
      <c r="I42" s="78"/>
      <c r="J42" s="78"/>
      <c r="K42" s="78"/>
      <c r="L42" s="6"/>
      <c r="M42" s="78"/>
      <c r="N42" s="78"/>
    </row>
    <row r="43" spans="1:18" x14ac:dyDescent="0.2">
      <c r="C43" s="62"/>
      <c r="D43" s="75"/>
      <c r="E43" s="88"/>
      <c r="G43" s="78"/>
      <c r="H43" s="78"/>
      <c r="I43" s="78"/>
      <c r="J43" s="78"/>
      <c r="K43" s="78"/>
      <c r="L43" s="6"/>
      <c r="M43" s="78"/>
      <c r="N43" s="78"/>
    </row>
  </sheetData>
  <mergeCells count="19">
    <mergeCell ref="N5:N8"/>
    <mergeCell ref="E40:F40"/>
    <mergeCell ref="E41:F41"/>
    <mergeCell ref="H5:H7"/>
    <mergeCell ref="I5:I7"/>
    <mergeCell ref="J5:J7"/>
    <mergeCell ref="K5:K7"/>
    <mergeCell ref="L5:L8"/>
    <mergeCell ref="M5:M8"/>
    <mergeCell ref="A1:N1"/>
    <mergeCell ref="A2:N2"/>
    <mergeCell ref="A4:E4"/>
    <mergeCell ref="J4:N4"/>
    <mergeCell ref="A5:A8"/>
    <mergeCell ref="B5:C8"/>
    <mergeCell ref="D5:D7"/>
    <mergeCell ref="E5:E7"/>
    <mergeCell ref="F5:F7"/>
    <mergeCell ref="G5:G7"/>
  </mergeCells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Verifica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2014-10-10T20:21:16Z</dcterms:created>
  <dcterms:modified xsi:type="dcterms:W3CDTF">2014-10-10T20:25:15Z</dcterms:modified>
</cp:coreProperties>
</file>